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60" windowWidth="22260" windowHeight="12585" activeTab="1"/>
  </bookViews>
  <sheets>
    <sheet name="Все " sheetId="4" r:id="rId1"/>
    <sheet name="Руководитель замы бух" sheetId="5" r:id="rId2"/>
  </sheets>
  <definedNames>
    <definedName name="_xlnm._FilterDatabase" localSheetId="0" hidden="1">'Все '!$A$2:$D$88</definedName>
  </definedNames>
  <calcPr calcId="145621"/>
</workbook>
</file>

<file path=xl/calcChain.xml><?xml version="1.0" encoding="utf-8"?>
<calcChain xmlns="http://schemas.openxmlformats.org/spreadsheetml/2006/main">
  <c r="D11" i="5" l="1"/>
  <c r="E11" i="5"/>
  <c r="F11" i="5"/>
  <c r="G11" i="5"/>
  <c r="I11" i="5"/>
  <c r="J11" i="5"/>
  <c r="K11" i="5"/>
  <c r="L11" i="5"/>
  <c r="M11" i="5"/>
  <c r="B4" i="5"/>
  <c r="N4" i="5" s="1"/>
  <c r="B5" i="5"/>
  <c r="N5" i="5" s="1"/>
  <c r="B6" i="5"/>
  <c r="N6" i="5" s="1"/>
  <c r="B7" i="5"/>
  <c r="N7" i="5" s="1"/>
  <c r="B8" i="5"/>
  <c r="N8" i="5" s="1"/>
  <c r="B9" i="5"/>
  <c r="N9" i="5" s="1"/>
  <c r="B10" i="5"/>
  <c r="N10" i="5" s="1"/>
  <c r="H3" i="5"/>
  <c r="H11" i="5" s="1"/>
  <c r="C3" i="5"/>
  <c r="B3" i="5" l="1"/>
  <c r="C11" i="5"/>
  <c r="N3" i="5" l="1"/>
  <c r="B11" i="5"/>
</calcChain>
</file>

<file path=xl/sharedStrings.xml><?xml version="1.0" encoding="utf-8"?>
<sst xmlns="http://schemas.openxmlformats.org/spreadsheetml/2006/main" count="106" uniqueCount="91">
  <si>
    <t>Главный бухгалтер</t>
  </si>
  <si>
    <t>Заместитель руководителя по безопасности</t>
  </si>
  <si>
    <t>Заместитель руководителя по капитальному ремонту</t>
  </si>
  <si>
    <t>Заместитель руководителя по содержанию и благоустройству, главный садовник</t>
  </si>
  <si>
    <t>Заместитель руководителя по экономике и финансам</t>
  </si>
  <si>
    <t>Руководитель</t>
  </si>
  <si>
    <t>Премия квартальная</t>
  </si>
  <si>
    <t>Оплата по окладу</t>
  </si>
  <si>
    <t>Отпуск основной</t>
  </si>
  <si>
    <t xml:space="preserve">2019 год </t>
  </si>
  <si>
    <t>Премия годовая</t>
  </si>
  <si>
    <t>Больничный</t>
  </si>
  <si>
    <t>Больничный за счет работодателя</t>
  </si>
  <si>
    <t>Итого:</t>
  </si>
  <si>
    <t>Компенсация отпуска (Отпуск основной)</t>
  </si>
  <si>
    <t>Оплата работы в праздничные и выходные дни</t>
  </si>
  <si>
    <t>Средняя</t>
  </si>
  <si>
    <t>2019 год</t>
  </si>
  <si>
    <t>Подразделение</t>
  </si>
  <si>
    <t>Квартальная премия</t>
  </si>
  <si>
    <t>Оклад</t>
  </si>
  <si>
    <t>Праздн. и выходн.</t>
  </si>
  <si>
    <t>Отпуск</t>
  </si>
  <si>
    <t>Компенсация отпуска (Ежегодный дополнительный отпуск)</t>
  </si>
  <si>
    <t>Больн. (работодат.)</t>
  </si>
  <si>
    <t>Стимулирующая выплата за работу в гос. учреждениях, 20%</t>
  </si>
  <si>
    <t>Стимулирующая выплата за продолжительность работы в отрасли</t>
  </si>
  <si>
    <t>Выплата за эффективность и высокие результаты труда</t>
  </si>
  <si>
    <t>Премия по итогам работы за год</t>
  </si>
  <si>
    <t>Месячная премия</t>
  </si>
  <si>
    <t>Всего начислено</t>
  </si>
  <si>
    <t>862 645,05</t>
  </si>
  <si>
    <t>70 354,60</t>
  </si>
  <si>
    <t>129 396,75</t>
  </si>
  <si>
    <t>75 931,00</t>
  </si>
  <si>
    <t>1 267 724,15</t>
  </si>
  <si>
    <t>749 014,79</t>
  </si>
  <si>
    <t>80 260,32</t>
  </si>
  <si>
    <t>45 808,28</t>
  </si>
  <si>
    <t>4 908,03</t>
  </si>
  <si>
    <t>85 630,85</t>
  </si>
  <si>
    <t>112 352,22</t>
  </si>
  <si>
    <t>1 077 974,49</t>
  </si>
  <si>
    <t>859 400,87</t>
  </si>
  <si>
    <t>51 484,16</t>
  </si>
  <si>
    <t>34 310,52</t>
  </si>
  <si>
    <t>85 940,09</t>
  </si>
  <si>
    <t>128 910,13</t>
  </si>
  <si>
    <t>1 160 045,77</t>
  </si>
  <si>
    <t>911 172,00</t>
  </si>
  <si>
    <t>22 201,20</t>
  </si>
  <si>
    <t>136 675,80</t>
  </si>
  <si>
    <t>1 282 655,80</t>
  </si>
  <si>
    <t>614 386,13</t>
  </si>
  <si>
    <t>36 504,40</t>
  </si>
  <si>
    <t>87 747,88</t>
  </si>
  <si>
    <t>11 613,69</t>
  </si>
  <si>
    <t>61 783,76</t>
  </si>
  <si>
    <t>72 304,81</t>
  </si>
  <si>
    <t>960 271,67</t>
  </si>
  <si>
    <t>Заместитель руководителя по эксплуатации, главный инженер</t>
  </si>
  <si>
    <t>497 749,62</t>
  </si>
  <si>
    <t>51 924,18</t>
  </si>
  <si>
    <t>103 664,91</t>
  </si>
  <si>
    <t>5 019,52</t>
  </si>
  <si>
    <t>3 764,64</t>
  </si>
  <si>
    <t>74 662,46</t>
  </si>
  <si>
    <t>64 538,33</t>
  </si>
  <si>
    <t>801 323,66</t>
  </si>
  <si>
    <t>Первый заместитель руководителя</t>
  </si>
  <si>
    <t>668 369,63</t>
  </si>
  <si>
    <t>58 576,62</t>
  </si>
  <si>
    <t>63 259,49</t>
  </si>
  <si>
    <t>6 126,72</t>
  </si>
  <si>
    <t>100 255,45</t>
  </si>
  <si>
    <t>235 647,00</t>
  </si>
  <si>
    <t>1 133 924,86</t>
  </si>
  <si>
    <t>488 312,00</t>
  </si>
  <si>
    <t>715 825,49</t>
  </si>
  <si>
    <t>66 002,02</t>
  </si>
  <si>
    <t>93 078,16</t>
  </si>
  <si>
    <t>17 449,04</t>
  </si>
  <si>
    <t>15 243,48</t>
  </si>
  <si>
    <t>3 810,87</t>
  </si>
  <si>
    <t>143 165,10</t>
  </si>
  <si>
    <t>130 000,00</t>
  </si>
  <si>
    <t>1 672 886,16</t>
  </si>
  <si>
    <t xml:space="preserve"> </t>
  </si>
  <si>
    <t>Заместитель руководителя по эксплуатации,главный инженер</t>
  </si>
  <si>
    <t xml:space="preserve">Надбавка за стаж в ЖКХ </t>
  </si>
  <si>
    <t xml:space="preserve">НАДБАВКА ЗА ЭФФЕКТИВНОСТЬ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</si>
</sst>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8"/>
      <name val="Times New Roman"/>
      <family val="1"/>
      <charset val="204"/>
    </font>
    <font>
      <sz val="11"/>
      <color theme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2"/>
    <xf numFmtId="0" fontId="3" fillId="2" borderId="0" xfId="2" applyFont="1" applyFill="1" applyAlignment="1">
      <alignment wrapText="1"/>
    </xf>
    <xf numFmtId="0" fontId="3" fillId="0" borderId="1" xfId="2" applyFont="1" applyBorder="1" applyAlignment="1">
      <alignment wrapText="1"/>
    </xf>
    <xf numFmtId="0" fontId="2" fillId="0" borderId="1" xfId="2" applyBorder="1"/>
    <xf numFmtId="43" fontId="4" fillId="0" borderId="1" xfId="1" applyFont="1" applyBorder="1" applyAlignment="1">
      <alignment horizontal="center"/>
    </xf>
    <xf numFmtId="43" fontId="3" fillId="0" borderId="1" xfId="1" applyFont="1" applyBorder="1"/>
    <xf numFmtId="43" fontId="7" fillId="0" borderId="1" xfId="1" applyFont="1" applyBorder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F22" sqref="F22"/>
    </sheetView>
  </sheetViews>
  <sheetFormatPr defaultRowHeight="15" x14ac:dyDescent="0.25"/>
  <cols>
    <col min="1" max="1" width="33.28515625" customWidth="1"/>
    <col min="2" max="2" width="17.140625" customWidth="1"/>
    <col min="3" max="3" width="15.85546875" customWidth="1"/>
    <col min="4" max="4" width="17.140625" customWidth="1"/>
    <col min="6" max="6" width="13.28515625" customWidth="1"/>
    <col min="7" max="7" width="16" customWidth="1"/>
    <col min="8" max="8" width="12.7109375" customWidth="1"/>
    <col min="9" max="9" width="12" customWidth="1"/>
    <col min="10" max="10" width="15.28515625" customWidth="1"/>
    <col min="11" max="11" width="15.42578125" customWidth="1"/>
    <col min="12" max="12" width="14.28515625" customWidth="1"/>
    <col min="13" max="13" width="12.140625" customWidth="1"/>
    <col min="14" max="14" width="11.85546875" customWidth="1"/>
    <col min="15" max="15" width="13.42578125" customWidth="1"/>
  </cols>
  <sheetData>
    <row r="1" spans="1:15" x14ac:dyDescent="0.25">
      <c r="A1" s="10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75" x14ac:dyDescent="0.25">
      <c r="A2" s="11" t="s">
        <v>18</v>
      </c>
      <c r="B2" s="11" t="s">
        <v>19</v>
      </c>
      <c r="C2" s="11" t="s">
        <v>20</v>
      </c>
      <c r="D2" s="11" t="s">
        <v>21</v>
      </c>
      <c r="E2" s="11" t="s">
        <v>22</v>
      </c>
      <c r="F2" s="11" t="s">
        <v>14</v>
      </c>
      <c r="G2" s="11" t="s">
        <v>23</v>
      </c>
      <c r="H2" s="11" t="s">
        <v>11</v>
      </c>
      <c r="I2" s="11" t="s">
        <v>24</v>
      </c>
      <c r="J2" s="11" t="s">
        <v>25</v>
      </c>
      <c r="K2" s="11" t="s">
        <v>26</v>
      </c>
      <c r="L2" s="11" t="s">
        <v>27</v>
      </c>
      <c r="M2" s="11" t="s">
        <v>28</v>
      </c>
      <c r="N2" s="11" t="s">
        <v>29</v>
      </c>
      <c r="O2" s="11" t="s">
        <v>30</v>
      </c>
    </row>
    <row r="3" spans="1:15" ht="30" x14ac:dyDescent="0.25">
      <c r="A3" s="11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1" t="s">
        <v>0</v>
      </c>
      <c r="B4" s="12"/>
      <c r="C4" s="11" t="s">
        <v>31</v>
      </c>
      <c r="D4" s="12"/>
      <c r="E4" s="11" t="s">
        <v>32</v>
      </c>
      <c r="F4" s="12"/>
      <c r="G4" s="12"/>
      <c r="H4" s="12"/>
      <c r="I4" s="12"/>
      <c r="J4" s="12"/>
      <c r="K4" s="11" t="s">
        <v>33</v>
      </c>
      <c r="L4" s="11" t="s">
        <v>33</v>
      </c>
      <c r="M4" s="11" t="s">
        <v>34</v>
      </c>
      <c r="N4" s="12"/>
      <c r="O4" s="11" t="s">
        <v>35</v>
      </c>
    </row>
    <row r="5" spans="1:15" ht="30" x14ac:dyDescent="0.25">
      <c r="A5" s="11" t="s">
        <v>1</v>
      </c>
      <c r="B5" s="12"/>
      <c r="C5" s="11" t="s">
        <v>36</v>
      </c>
      <c r="D5" s="12"/>
      <c r="E5" s="11" t="s">
        <v>37</v>
      </c>
      <c r="F5" s="12"/>
      <c r="G5" s="12"/>
      <c r="H5" s="11" t="s">
        <v>38</v>
      </c>
      <c r="I5" s="11" t="s">
        <v>39</v>
      </c>
      <c r="J5" s="12"/>
      <c r="K5" s="11" t="s">
        <v>40</v>
      </c>
      <c r="L5" s="11" t="s">
        <v>41</v>
      </c>
      <c r="M5" s="12"/>
      <c r="N5" s="12"/>
      <c r="O5" s="11" t="s">
        <v>42</v>
      </c>
    </row>
    <row r="6" spans="1:15" ht="30" x14ac:dyDescent="0.25">
      <c r="A6" s="11" t="s">
        <v>2</v>
      </c>
      <c r="B6" s="12"/>
      <c r="C6" s="11" t="s">
        <v>43</v>
      </c>
      <c r="D6" s="12"/>
      <c r="E6" s="11" t="s">
        <v>44</v>
      </c>
      <c r="F6" s="11" t="s">
        <v>45</v>
      </c>
      <c r="G6" s="12"/>
      <c r="H6" s="12"/>
      <c r="I6" s="12"/>
      <c r="J6" s="12"/>
      <c r="K6" s="11" t="s">
        <v>46</v>
      </c>
      <c r="L6" s="11" t="s">
        <v>47</v>
      </c>
      <c r="M6" s="12"/>
      <c r="N6" s="12"/>
      <c r="O6" s="11" t="s">
        <v>48</v>
      </c>
    </row>
    <row r="7" spans="1:15" ht="45" x14ac:dyDescent="0.25">
      <c r="A7" s="11" t="s">
        <v>3</v>
      </c>
      <c r="B7" s="12"/>
      <c r="C7" s="11" t="s">
        <v>49</v>
      </c>
      <c r="D7" s="11" t="s">
        <v>50</v>
      </c>
      <c r="E7" s="12"/>
      <c r="F7" s="12"/>
      <c r="G7" s="12"/>
      <c r="H7" s="12"/>
      <c r="I7" s="12"/>
      <c r="J7" s="12"/>
      <c r="K7" s="11" t="s">
        <v>51</v>
      </c>
      <c r="L7" s="11" t="s">
        <v>51</v>
      </c>
      <c r="M7" s="12"/>
      <c r="N7" s="11" t="s">
        <v>34</v>
      </c>
      <c r="O7" s="11" t="s">
        <v>52</v>
      </c>
    </row>
    <row r="8" spans="1:15" ht="30" x14ac:dyDescent="0.25">
      <c r="A8" s="11" t="s">
        <v>4</v>
      </c>
      <c r="B8" s="12"/>
      <c r="C8" s="11" t="s">
        <v>53</v>
      </c>
      <c r="D8" s="12"/>
      <c r="E8" s="11" t="s">
        <v>54</v>
      </c>
      <c r="F8" s="12"/>
      <c r="G8" s="12"/>
      <c r="H8" s="11" t="s">
        <v>55</v>
      </c>
      <c r="I8" s="11" t="s">
        <v>56</v>
      </c>
      <c r="J8" s="12"/>
      <c r="K8" s="11" t="s">
        <v>57</v>
      </c>
      <c r="L8" s="11" t="s">
        <v>58</v>
      </c>
      <c r="M8" s="12"/>
      <c r="N8" s="11" t="s">
        <v>34</v>
      </c>
      <c r="O8" s="11" t="s">
        <v>59</v>
      </c>
    </row>
    <row r="9" spans="1:15" ht="30" x14ac:dyDescent="0.25">
      <c r="A9" s="11" t="s">
        <v>60</v>
      </c>
      <c r="B9" s="12"/>
      <c r="C9" s="11" t="s">
        <v>61</v>
      </c>
      <c r="D9" s="12"/>
      <c r="E9" s="11" t="s">
        <v>62</v>
      </c>
      <c r="F9" s="11" t="s">
        <v>63</v>
      </c>
      <c r="G9" s="12"/>
      <c r="H9" s="11" t="s">
        <v>64</v>
      </c>
      <c r="I9" s="11" t="s">
        <v>65</v>
      </c>
      <c r="J9" s="12"/>
      <c r="K9" s="11" t="s">
        <v>66</v>
      </c>
      <c r="L9" s="11" t="s">
        <v>67</v>
      </c>
      <c r="M9" s="12"/>
      <c r="N9" s="12"/>
      <c r="O9" s="11" t="s">
        <v>68</v>
      </c>
    </row>
    <row r="10" spans="1:15" x14ac:dyDescent="0.25">
      <c r="A10" s="11" t="s">
        <v>69</v>
      </c>
      <c r="B10" s="12"/>
      <c r="C10" s="11" t="s">
        <v>70</v>
      </c>
      <c r="D10" s="12"/>
      <c r="E10" s="11" t="s">
        <v>71</v>
      </c>
      <c r="F10" s="11" t="s">
        <v>72</v>
      </c>
      <c r="G10" s="12"/>
      <c r="H10" s="11" t="s">
        <v>73</v>
      </c>
      <c r="I10" s="11">
        <v>765.84</v>
      </c>
      <c r="J10" s="12"/>
      <c r="K10" s="11">
        <v>924.11</v>
      </c>
      <c r="L10" s="11" t="s">
        <v>74</v>
      </c>
      <c r="M10" s="11" t="s">
        <v>75</v>
      </c>
      <c r="N10" s="12"/>
      <c r="O10" s="11" t="s">
        <v>76</v>
      </c>
    </row>
    <row r="11" spans="1:15" x14ac:dyDescent="0.25">
      <c r="A11" s="11" t="s">
        <v>5</v>
      </c>
      <c r="B11" s="11" t="s">
        <v>77</v>
      </c>
      <c r="C11" s="11" t="s">
        <v>78</v>
      </c>
      <c r="D11" s="12"/>
      <c r="E11" s="11" t="s">
        <v>79</v>
      </c>
      <c r="F11" s="11" t="s">
        <v>80</v>
      </c>
      <c r="G11" s="11" t="s">
        <v>81</v>
      </c>
      <c r="H11" s="11" t="s">
        <v>82</v>
      </c>
      <c r="I11" s="11" t="s">
        <v>83</v>
      </c>
      <c r="J11" s="11" t="s">
        <v>84</v>
      </c>
      <c r="K11" s="12"/>
      <c r="L11" s="12"/>
      <c r="M11" s="12"/>
      <c r="N11" s="11" t="s">
        <v>85</v>
      </c>
      <c r="O11" s="11" t="s">
        <v>86</v>
      </c>
    </row>
    <row r="20" spans="4:4" x14ac:dyDescent="0.25">
      <c r="D20" t="s">
        <v>87</v>
      </c>
    </row>
  </sheetData>
  <autoFilter ref="A2:D88"/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abSelected="1" workbookViewId="0">
      <selection activeCell="I17" sqref="I17"/>
    </sheetView>
  </sheetViews>
  <sheetFormatPr defaultRowHeight="15" x14ac:dyDescent="0.25"/>
  <cols>
    <col min="1" max="1" width="38.85546875" customWidth="1"/>
    <col min="2" max="2" width="21.85546875" customWidth="1"/>
    <col min="3" max="3" width="15.85546875" customWidth="1"/>
    <col min="4" max="4" width="18.85546875" customWidth="1"/>
    <col min="5" max="5" width="13.7109375" customWidth="1"/>
    <col min="6" max="8" width="18.5703125" customWidth="1"/>
    <col min="9" max="9" width="24.7109375" customWidth="1"/>
    <col min="10" max="10" width="24.140625" customWidth="1"/>
    <col min="11" max="11" width="18.7109375" customWidth="1"/>
    <col min="12" max="12" width="15.28515625" customWidth="1"/>
    <col min="13" max="13" width="20.85546875" customWidth="1"/>
    <col min="14" max="14" width="15.85546875" customWidth="1"/>
  </cols>
  <sheetData>
    <row r="2" spans="1:14" ht="94.5" x14ac:dyDescent="0.25">
      <c r="A2" s="1"/>
      <c r="B2" s="2" t="s">
        <v>9</v>
      </c>
      <c r="C2" s="3" t="s">
        <v>6</v>
      </c>
      <c r="D2" s="3" t="s">
        <v>29</v>
      </c>
      <c r="E2" s="4" t="s">
        <v>15</v>
      </c>
      <c r="F2" s="3" t="s">
        <v>7</v>
      </c>
      <c r="G2" s="3" t="s">
        <v>8</v>
      </c>
      <c r="H2" s="4" t="s">
        <v>14</v>
      </c>
      <c r="I2" s="4" t="s">
        <v>89</v>
      </c>
      <c r="J2" s="4" t="s">
        <v>90</v>
      </c>
      <c r="K2" s="4" t="s">
        <v>10</v>
      </c>
      <c r="L2" s="2" t="s">
        <v>11</v>
      </c>
      <c r="M2" s="4" t="s">
        <v>12</v>
      </c>
      <c r="N2" s="8" t="s">
        <v>16</v>
      </c>
    </row>
    <row r="3" spans="1:14" ht="15.75" x14ac:dyDescent="0.25">
      <c r="A3" s="5" t="s">
        <v>5</v>
      </c>
      <c r="B3" s="13">
        <f t="shared" ref="B3:B10" si="0">SUM(C3:M3)</f>
        <v>1672886.1600000001</v>
      </c>
      <c r="C3" s="13">
        <f>488312+130000</f>
        <v>618312</v>
      </c>
      <c r="D3" s="13"/>
      <c r="E3" s="13"/>
      <c r="F3" s="13">
        <v>715825.49</v>
      </c>
      <c r="G3" s="13">
        <v>66002.02</v>
      </c>
      <c r="H3" s="13">
        <f>93078.16+17449.04</f>
        <v>110527.20000000001</v>
      </c>
      <c r="I3" s="13">
        <v>143165.1</v>
      </c>
      <c r="J3" s="13"/>
      <c r="K3" s="13"/>
      <c r="L3" s="13">
        <v>15243.48</v>
      </c>
      <c r="M3" s="13">
        <v>3810.87</v>
      </c>
      <c r="N3" s="14">
        <f t="shared" ref="N3:N10" si="1">B3/12</f>
        <v>139407.18000000002</v>
      </c>
    </row>
    <row r="4" spans="1:14" ht="31.5" x14ac:dyDescent="0.25">
      <c r="A4" s="6" t="s">
        <v>1</v>
      </c>
      <c r="B4" s="13">
        <f t="shared" si="0"/>
        <v>1077974.49</v>
      </c>
      <c r="C4" s="13"/>
      <c r="D4" s="13"/>
      <c r="E4" s="13"/>
      <c r="F4" s="13">
        <v>749014.79</v>
      </c>
      <c r="G4" s="13">
        <v>80260.320000000007</v>
      </c>
      <c r="H4" s="13"/>
      <c r="I4" s="13">
        <v>85630.85</v>
      </c>
      <c r="J4" s="13">
        <v>112352.22</v>
      </c>
      <c r="K4" s="13"/>
      <c r="L4" s="13">
        <v>45808.28</v>
      </c>
      <c r="M4" s="13">
        <v>4908.03</v>
      </c>
      <c r="N4" s="14">
        <f t="shared" si="1"/>
        <v>89831.207500000004</v>
      </c>
    </row>
    <row r="5" spans="1:14" ht="31.5" x14ac:dyDescent="0.25">
      <c r="A5" s="6" t="s">
        <v>2</v>
      </c>
      <c r="B5" s="13">
        <f t="shared" si="0"/>
        <v>1160045.77</v>
      </c>
      <c r="C5" s="13"/>
      <c r="D5" s="13"/>
      <c r="E5" s="13"/>
      <c r="F5" s="13">
        <v>859400.87</v>
      </c>
      <c r="G5" s="13">
        <v>51484.160000000003</v>
      </c>
      <c r="H5" s="13">
        <v>34310.519999999997</v>
      </c>
      <c r="I5" s="13">
        <v>85940.09</v>
      </c>
      <c r="J5" s="13">
        <v>128910.13</v>
      </c>
      <c r="K5" s="13"/>
      <c r="L5" s="13"/>
      <c r="M5" s="13"/>
      <c r="N5" s="14">
        <f t="shared" si="1"/>
        <v>96670.480833333335</v>
      </c>
    </row>
    <row r="6" spans="1:14" ht="47.25" x14ac:dyDescent="0.25">
      <c r="A6" s="6" t="s">
        <v>3</v>
      </c>
      <c r="B6" s="13">
        <f t="shared" si="0"/>
        <v>1282655.8</v>
      </c>
      <c r="C6" s="13"/>
      <c r="D6" s="13">
        <v>75931</v>
      </c>
      <c r="E6" s="13">
        <v>22201.200000000001</v>
      </c>
      <c r="F6" s="13">
        <v>911172</v>
      </c>
      <c r="G6" s="13"/>
      <c r="H6" s="13"/>
      <c r="I6" s="13">
        <v>136675.79999999999</v>
      </c>
      <c r="J6" s="13">
        <v>136675.79999999999</v>
      </c>
      <c r="K6" s="13"/>
      <c r="L6" s="13"/>
      <c r="M6" s="13"/>
      <c r="N6" s="14">
        <f t="shared" si="1"/>
        <v>106887.98333333334</v>
      </c>
    </row>
    <row r="7" spans="1:14" ht="31.5" x14ac:dyDescent="0.25">
      <c r="A7" s="6" t="s">
        <v>4</v>
      </c>
      <c r="B7" s="13">
        <f t="shared" si="0"/>
        <v>960271.67</v>
      </c>
      <c r="C7" s="13"/>
      <c r="D7" s="13">
        <v>75931</v>
      </c>
      <c r="E7" s="13"/>
      <c r="F7" s="13">
        <v>614386.13</v>
      </c>
      <c r="G7" s="13">
        <v>36504.400000000001</v>
      </c>
      <c r="H7" s="13"/>
      <c r="I7" s="13">
        <v>61783.76</v>
      </c>
      <c r="J7" s="13">
        <v>72304.81</v>
      </c>
      <c r="K7" s="13"/>
      <c r="L7" s="13">
        <v>87747.88</v>
      </c>
      <c r="M7" s="13">
        <v>11613.69</v>
      </c>
      <c r="N7" s="14">
        <f t="shared" si="1"/>
        <v>80022.639166666675</v>
      </c>
    </row>
    <row r="8" spans="1:14" ht="31.5" x14ac:dyDescent="0.25">
      <c r="A8" s="6" t="s">
        <v>88</v>
      </c>
      <c r="B8" s="13">
        <f t="shared" si="0"/>
        <v>801323.66</v>
      </c>
      <c r="C8" s="13"/>
      <c r="D8" s="13"/>
      <c r="E8" s="13"/>
      <c r="F8" s="13">
        <v>497749.62</v>
      </c>
      <c r="G8" s="13">
        <v>51924.18</v>
      </c>
      <c r="H8" s="13">
        <v>103664.91</v>
      </c>
      <c r="I8" s="13">
        <v>74662.460000000006</v>
      </c>
      <c r="J8" s="13">
        <v>64538.33</v>
      </c>
      <c r="K8" s="13"/>
      <c r="L8" s="13">
        <v>5019.5200000000004</v>
      </c>
      <c r="M8" s="13">
        <v>3764.64</v>
      </c>
      <c r="N8" s="14">
        <f t="shared" si="1"/>
        <v>66776.971666666665</v>
      </c>
    </row>
    <row r="9" spans="1:14" ht="15.75" x14ac:dyDescent="0.25">
      <c r="A9" s="6" t="s">
        <v>69</v>
      </c>
      <c r="B9" s="13">
        <f t="shared" si="0"/>
        <v>1133924.8599999999</v>
      </c>
      <c r="C9" s="13"/>
      <c r="D9" s="13"/>
      <c r="E9" s="13"/>
      <c r="F9" s="13">
        <v>668369.63</v>
      </c>
      <c r="G9" s="13">
        <v>58576.62</v>
      </c>
      <c r="H9" s="13">
        <v>63259.49</v>
      </c>
      <c r="I9" s="13">
        <v>924.11</v>
      </c>
      <c r="J9" s="13">
        <v>100255.45</v>
      </c>
      <c r="K9" s="13">
        <v>235647</v>
      </c>
      <c r="L9" s="13">
        <v>6126.72</v>
      </c>
      <c r="M9" s="13">
        <v>765.84</v>
      </c>
      <c r="N9" s="14">
        <f t="shared" si="1"/>
        <v>94493.738333333327</v>
      </c>
    </row>
    <row r="10" spans="1:14" ht="15.75" x14ac:dyDescent="0.25">
      <c r="A10" s="5" t="s">
        <v>0</v>
      </c>
      <c r="B10" s="13">
        <f t="shared" si="0"/>
        <v>1267724.1499999999</v>
      </c>
      <c r="C10" s="13"/>
      <c r="D10" s="13"/>
      <c r="E10" s="13"/>
      <c r="F10" s="13">
        <v>862645.05</v>
      </c>
      <c r="G10" s="13">
        <v>70354.600000000006</v>
      </c>
      <c r="H10" s="13"/>
      <c r="I10" s="13">
        <v>129396.75</v>
      </c>
      <c r="J10" s="13">
        <v>129396.75</v>
      </c>
      <c r="K10" s="13">
        <v>75931</v>
      </c>
      <c r="L10" s="13"/>
      <c r="M10" s="13"/>
      <c r="N10" s="14">
        <f t="shared" si="1"/>
        <v>105643.67916666665</v>
      </c>
    </row>
    <row r="11" spans="1:14" ht="15.75" x14ac:dyDescent="0.25">
      <c r="A11" s="7" t="s">
        <v>13</v>
      </c>
      <c r="B11" s="15">
        <f>SUM(B3:B10)</f>
        <v>9356806.5600000005</v>
      </c>
      <c r="C11" s="15">
        <f t="shared" ref="C11:M11" si="2">SUM(C3:C10)</f>
        <v>618312</v>
      </c>
      <c r="D11" s="15">
        <f t="shared" si="2"/>
        <v>151862</v>
      </c>
      <c r="E11" s="15">
        <f t="shared" si="2"/>
        <v>22201.200000000001</v>
      </c>
      <c r="F11" s="15">
        <f t="shared" si="2"/>
        <v>5878563.5799999991</v>
      </c>
      <c r="G11" s="15">
        <f t="shared" si="2"/>
        <v>415106.30000000005</v>
      </c>
      <c r="H11" s="15">
        <f t="shared" si="2"/>
        <v>311762.12</v>
      </c>
      <c r="I11" s="15">
        <f t="shared" si="2"/>
        <v>718178.92</v>
      </c>
      <c r="J11" s="15">
        <f t="shared" si="2"/>
        <v>744433.49</v>
      </c>
      <c r="K11" s="15">
        <f t="shared" si="2"/>
        <v>311578</v>
      </c>
      <c r="L11" s="15">
        <f t="shared" si="2"/>
        <v>159945.88</v>
      </c>
      <c r="M11" s="15">
        <f t="shared" si="2"/>
        <v>24863.07</v>
      </c>
      <c r="N11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 </vt:lpstr>
      <vt:lpstr>Руководитель замы бух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2020-12-23T13:52:37Z</dcterms:modified>
</cp:coreProperties>
</file>